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3120" yWindow="3120" windowWidth="19320" windowHeight="11505" firstSheet="3" activeTab="7"/>
  </bookViews>
  <sheets>
    <sheet name="Кордишівка,Прушанка" sheetId="1" r:id="rId1"/>
    <sheet name="Пиковець,Пустоха" sheetId="2" r:id="rId2"/>
    <sheet name="Махаринці" sheetId="3" r:id="rId3"/>
    <sheet name="Сестринівка" sheetId="4" r:id="rId4"/>
    <sheet name="Рубанка,Флоріанівка" sheetId="5" r:id="rId5"/>
    <sheet name="Сокілець,Титусівка,Сигнал" sheetId="6" r:id="rId6"/>
    <sheet name="с.Козятин" sheetId="7" r:id="rId7"/>
    <sheet name="Іванківці" sheetId="8" r:id="rId8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/>
  <c r="F22" s="1"/>
  <c r="F23" s="1"/>
  <c r="D18"/>
  <c r="D19" s="1"/>
  <c r="C18"/>
  <c r="C19" s="1"/>
  <c r="C20" s="1"/>
  <c r="E14"/>
  <c r="E13"/>
  <c r="E18" s="1"/>
  <c r="F20" i="7"/>
  <c r="E18"/>
  <c r="D18"/>
  <c r="D19" s="1"/>
  <c r="C18"/>
  <c r="C19" s="1"/>
  <c r="F22" i="6"/>
  <c r="F20"/>
  <c r="D18"/>
  <c r="D19" s="1"/>
  <c r="D20" s="1"/>
  <c r="C18"/>
  <c r="E14"/>
  <c r="E13"/>
  <c r="E18" s="1"/>
  <c r="E19" s="1"/>
  <c r="D18" i="5"/>
  <c r="F22"/>
  <c r="F20"/>
  <c r="D19"/>
  <c r="D20" s="1"/>
  <c r="C18"/>
  <c r="C19" s="1"/>
  <c r="E14"/>
  <c r="E13"/>
  <c r="E18" s="1"/>
  <c r="E19" s="1"/>
  <c r="C19" i="4"/>
  <c r="F20"/>
  <c r="E18"/>
  <c r="E20" s="1"/>
  <c r="D18"/>
  <c r="D19" s="1"/>
  <c r="C18"/>
  <c r="D18" i="3"/>
  <c r="D19" s="1"/>
  <c r="F22"/>
  <c r="F20"/>
  <c r="E18"/>
  <c r="E20" s="1"/>
  <c r="C18"/>
  <c r="E14" i="2"/>
  <c r="E13"/>
  <c r="E18" s="1"/>
  <c r="E19" s="1"/>
  <c r="D19"/>
  <c r="F20"/>
  <c r="D20"/>
  <c r="D22" s="1"/>
  <c r="C18"/>
  <c r="E20" i="1"/>
  <c r="E18"/>
  <c r="C20"/>
  <c r="C18"/>
  <c r="D20"/>
  <c r="D22" s="1"/>
  <c r="F20"/>
  <c r="F22" s="1"/>
  <c r="F23" s="1"/>
  <c r="D20" i="3" l="1"/>
  <c r="D23" s="1"/>
  <c r="D23" i="1"/>
  <c r="F23" i="2"/>
  <c r="F22"/>
  <c r="C19"/>
  <c r="C20" s="1"/>
  <c r="F23" i="3"/>
  <c r="C20" i="4"/>
  <c r="F22"/>
  <c r="F23" s="1"/>
  <c r="C19" i="3"/>
  <c r="C20" s="1"/>
  <c r="F23" i="5"/>
  <c r="F23" i="6"/>
  <c r="F22" i="7"/>
  <c r="F23" s="1"/>
  <c r="E19"/>
  <c r="E20" s="1"/>
  <c r="E19" i="8"/>
  <c r="E20" s="1"/>
  <c r="D20"/>
  <c r="C20" i="7"/>
  <c r="D20"/>
  <c r="C19" i="6"/>
  <c r="C20" s="1"/>
  <c r="D22"/>
  <c r="D23" s="1"/>
  <c r="E20"/>
  <c r="C20" i="5"/>
  <c r="D22"/>
  <c r="D23" s="1"/>
  <c r="E20"/>
  <c r="D20" i="4"/>
  <c r="E20" i="2"/>
  <c r="D23"/>
  <c r="D22" i="8" l="1"/>
  <c r="D23" s="1"/>
  <c r="D22" i="7"/>
  <c r="D23" s="1"/>
  <c r="D22" i="4"/>
  <c r="D23" s="1"/>
</calcChain>
</file>

<file path=xl/sharedStrings.xml><?xml version="1.0" encoding="utf-8"?>
<sst xmlns="http://schemas.openxmlformats.org/spreadsheetml/2006/main" count="296" uniqueCount="49">
  <si>
    <t>№ п/р</t>
  </si>
  <si>
    <t>Показники</t>
  </si>
  <si>
    <t>Вивезення твердих побутових відходів</t>
  </si>
  <si>
    <t>Захоронення твердих побутових відходів</t>
  </si>
  <si>
    <t xml:space="preserve">    від ______ 2021 р.№___</t>
  </si>
  <si>
    <t>Структура тарифів на послуги з поводження з побутовими</t>
  </si>
  <si>
    <t>відходами Комунального підприємства "Чисте місто"</t>
  </si>
  <si>
    <t>грн/м³</t>
  </si>
  <si>
    <t>по населеним пунктам Кордишівка, Прушанка</t>
  </si>
  <si>
    <t>1.</t>
  </si>
  <si>
    <t xml:space="preserve">  Загальновиробничі витрати</t>
  </si>
  <si>
    <t xml:space="preserve">  Матеріальні витрати</t>
  </si>
  <si>
    <t xml:space="preserve">  Витрати на оплату праці</t>
  </si>
  <si>
    <t xml:space="preserve">  Інші прямі витрати</t>
  </si>
  <si>
    <t xml:space="preserve">  Адмінвитрати</t>
  </si>
  <si>
    <t xml:space="preserve">  Повна собівартість</t>
  </si>
  <si>
    <t xml:space="preserve">  Планований прибуток</t>
  </si>
  <si>
    <t>ПДВ</t>
  </si>
  <si>
    <t>Тариф з ПДВ</t>
  </si>
  <si>
    <t>2.</t>
  </si>
  <si>
    <t>5.</t>
  </si>
  <si>
    <t>6.</t>
  </si>
  <si>
    <t>7.</t>
  </si>
  <si>
    <t>3.</t>
  </si>
  <si>
    <t>4.</t>
  </si>
  <si>
    <t xml:space="preserve"> до рішення виконавчого</t>
  </si>
  <si>
    <t>грн/рік</t>
  </si>
  <si>
    <t>Всього витрати ( без ПДВ)</t>
  </si>
  <si>
    <t xml:space="preserve">   Обсяг послуги, м³</t>
  </si>
  <si>
    <t>по населеним пунктам Пиковець, Пустоха</t>
  </si>
  <si>
    <t>по населеному пункту Махаринці</t>
  </si>
  <si>
    <t>по населеному пункту Сестринівка</t>
  </si>
  <si>
    <t>по населеним пунктам Рубанка, Флоріанівка</t>
  </si>
  <si>
    <t>по населеним пунктам Сокілець, Сигнал, Титусівка</t>
  </si>
  <si>
    <t>по населеному пункту с.Козятин</t>
  </si>
  <si>
    <t>по населеному пункту  Іванківці</t>
  </si>
  <si>
    <t>Керуюча справами виконкому-начальник організаційного відділу</t>
  </si>
  <si>
    <t>Аліна ТИМОЩУК</t>
  </si>
  <si>
    <t xml:space="preserve">                                                                                                                           комітету Козятинської  міської ради</t>
  </si>
  <si>
    <t xml:space="preserve">                                                                                                                           комітету Козятинської міської ради</t>
  </si>
  <si>
    <t xml:space="preserve">                                                                                                                           комітету  Козятинської міської ради</t>
  </si>
  <si>
    <t xml:space="preserve">                                                                                                     Додаток1</t>
  </si>
  <si>
    <t xml:space="preserve">                                                                                                     Додаток 2</t>
  </si>
  <si>
    <t xml:space="preserve">                                                                                                     Додаток3</t>
  </si>
  <si>
    <t xml:space="preserve">                                                                                                     Додаток 4</t>
  </si>
  <si>
    <t xml:space="preserve">                                                                                                     Додаток 5</t>
  </si>
  <si>
    <t xml:space="preserve">                                                                                                     Додаток 6</t>
  </si>
  <si>
    <t xml:space="preserve">                                                                                                     Додаток 7</t>
  </si>
  <si>
    <t xml:space="preserve">                                                                                                     Додаток 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</si>
</sst>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12"/>
      <name val="Arial Cyr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2" fontId="7" fillId="0" borderId="0" xfId="0" applyNumberFormat="1" applyFont="1"/>
    <xf numFmtId="2" fontId="6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0" fillId="0" borderId="0" xfId="0" applyFont="1"/>
    <xf numFmtId="2" fontId="10" fillId="0" borderId="0" xfId="0" applyNumberFormat="1" applyFont="1"/>
    <xf numFmtId="2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8" fillId="0" borderId="0" xfId="1" applyFont="1" applyBorder="1" applyAlignment="1" applyProtection="1">
      <alignment horizontal="right" vertical="center"/>
    </xf>
    <xf numFmtId="0" fontId="9" fillId="0" borderId="0" xfId="1" applyFont="1" applyBorder="1" applyAlignment="1" applyProtection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A2" sqref="A2:F2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41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38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8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14382.08</v>
      </c>
      <c r="D13" s="14">
        <v>15.8</v>
      </c>
      <c r="E13" s="14">
        <v>5860.4</v>
      </c>
      <c r="F13" s="14">
        <v>6.44</v>
      </c>
    </row>
    <row r="14" spans="1:9" ht="15.75">
      <c r="A14" s="14" t="s">
        <v>19</v>
      </c>
      <c r="B14" s="16" t="s">
        <v>12</v>
      </c>
      <c r="C14" s="17">
        <v>21221.200000000001</v>
      </c>
      <c r="D14" s="18">
        <v>23.32</v>
      </c>
      <c r="E14" s="18">
        <v>4277</v>
      </c>
      <c r="F14" s="18">
        <v>4.7</v>
      </c>
    </row>
    <row r="15" spans="1:9" ht="15.75">
      <c r="A15" s="14" t="s">
        <v>23</v>
      </c>
      <c r="B15" s="16" t="s">
        <v>13</v>
      </c>
      <c r="C15" s="17">
        <v>5045.26</v>
      </c>
      <c r="D15" s="18">
        <v>5.54</v>
      </c>
      <c r="E15" s="18">
        <v>72.8</v>
      </c>
      <c r="F15" s="18">
        <v>0.08</v>
      </c>
    </row>
    <row r="16" spans="1:9" ht="15.75">
      <c r="A16" s="14" t="s">
        <v>24</v>
      </c>
      <c r="B16" s="16" t="s">
        <v>10</v>
      </c>
      <c r="C16" s="17">
        <v>5493.17</v>
      </c>
      <c r="D16" s="18">
        <v>6.04</v>
      </c>
      <c r="E16" s="18">
        <v>4167.8</v>
      </c>
      <c r="F16" s="18">
        <v>4.58</v>
      </c>
    </row>
    <row r="17" spans="1:6" ht="15.75">
      <c r="A17" s="14" t="s">
        <v>20</v>
      </c>
      <c r="B17" s="16" t="s">
        <v>14</v>
      </c>
      <c r="C17" s="17">
        <v>2339.5300000000002</v>
      </c>
      <c r="D17" s="18">
        <v>2.57</v>
      </c>
      <c r="E17" s="18">
        <v>4704.7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48481.24</v>
      </c>
      <c r="D18" s="18">
        <v>53.27</v>
      </c>
      <c r="E18" s="18">
        <f>SUM(E13:E17)</f>
        <v>19082.7</v>
      </c>
      <c r="F18" s="18">
        <v>20.97</v>
      </c>
    </row>
    <row r="19" spans="1:6" ht="15.75">
      <c r="A19" s="19" t="s">
        <v>22</v>
      </c>
      <c r="B19" s="16" t="s">
        <v>16</v>
      </c>
      <c r="C19" s="17">
        <v>4848.12</v>
      </c>
      <c r="D19" s="18">
        <v>5.32</v>
      </c>
      <c r="E19" s="18">
        <v>1908.27</v>
      </c>
      <c r="F19" s="18">
        <v>2.1</v>
      </c>
    </row>
    <row r="20" spans="1:6" ht="15.75">
      <c r="A20" s="19"/>
      <c r="B20" s="14" t="s">
        <v>27</v>
      </c>
      <c r="C20" s="20">
        <f>C18+C19</f>
        <v>53329.36</v>
      </c>
      <c r="D20" s="20">
        <f>D18+D19</f>
        <v>58.59</v>
      </c>
      <c r="E20" s="20">
        <f>E18+E19</f>
        <v>20990.97</v>
      </c>
      <c r="F20" s="20">
        <f>F18+F19</f>
        <v>23.07</v>
      </c>
    </row>
    <row r="21" spans="1:6" ht="15.75">
      <c r="A21" s="19"/>
      <c r="B21" s="16" t="s">
        <v>28</v>
      </c>
      <c r="C21" s="17">
        <v>910</v>
      </c>
      <c r="D21" s="18"/>
      <c r="E21" s="21">
        <v>910</v>
      </c>
      <c r="F21" s="18"/>
    </row>
    <row r="22" spans="1:6" ht="15.75">
      <c r="A22" s="14"/>
      <c r="B22" s="13" t="s">
        <v>17</v>
      </c>
      <c r="C22" s="13"/>
      <c r="D22" s="22">
        <f>D20*0.2</f>
        <v>11.718000000000002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70.308000000000007</v>
      </c>
      <c r="E23" s="22"/>
      <c r="F23" s="22">
        <f>F20+F22</f>
        <v>27.684000000000001</v>
      </c>
    </row>
    <row r="24" spans="1:6" ht="18.75">
      <c r="A24" s="5"/>
      <c r="B24" s="5"/>
      <c r="C24" s="9"/>
      <c r="D24" s="5"/>
      <c r="E24" s="5"/>
      <c r="F24" s="5"/>
    </row>
    <row r="25" spans="1:6" ht="18.75">
      <c r="A25" s="28"/>
      <c r="B25" s="28"/>
      <c r="C25" s="6"/>
      <c r="D25" s="6"/>
      <c r="E25" s="7"/>
      <c r="F25" s="5"/>
    </row>
    <row r="26" spans="1:6" ht="15.75">
      <c r="A26" s="32" t="s">
        <v>36</v>
      </c>
      <c r="B26" s="32"/>
      <c r="C26" s="8"/>
      <c r="D26" s="8"/>
      <c r="E26" s="3"/>
    </row>
    <row r="27" spans="1:6" ht="15.75">
      <c r="A27" s="32"/>
      <c r="B27" s="32"/>
      <c r="C27" s="4"/>
      <c r="D27" s="27" t="s">
        <v>37</v>
      </c>
      <c r="E27" s="27"/>
    </row>
    <row r="28" spans="1:6" ht="15.75">
      <c r="A28" s="32"/>
      <c r="B28" s="32"/>
      <c r="C28" s="8"/>
      <c r="D28" s="27"/>
      <c r="E28" s="27"/>
    </row>
    <row r="29" spans="1:6" ht="15.75">
      <c r="A29" s="23"/>
      <c r="B29" s="23"/>
      <c r="C29" s="23"/>
      <c r="D29" s="23"/>
      <c r="E29" s="23"/>
    </row>
  </sheetData>
  <mergeCells count="15">
    <mergeCell ref="A6:F6"/>
    <mergeCell ref="A10:F10"/>
    <mergeCell ref="B7:F7"/>
    <mergeCell ref="B8:F8"/>
    <mergeCell ref="A1:E1"/>
    <mergeCell ref="A2:F2"/>
    <mergeCell ref="A3:F3"/>
    <mergeCell ref="A4:F4"/>
    <mergeCell ref="A5:F5"/>
    <mergeCell ref="B9:F9"/>
    <mergeCell ref="D27:E28"/>
    <mergeCell ref="A25:B25"/>
    <mergeCell ref="A11:A12"/>
    <mergeCell ref="B11:B12"/>
    <mergeCell ref="A26:B28"/>
  </mergeCells>
  <pageMargins left="1" right="1" top="1" bottom="1" header="0.5" footer="0.5"/>
  <pageSetup paperSize="9" scale="91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A2" sqref="A2:F2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42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39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29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6164.88</v>
      </c>
      <c r="D13" s="14">
        <v>13.55</v>
      </c>
      <c r="E13" s="14">
        <f>F13*E21</f>
        <v>2930.2000000000003</v>
      </c>
      <c r="F13" s="14">
        <v>6.44</v>
      </c>
    </row>
    <row r="14" spans="1:9" ht="15.75">
      <c r="A14" s="14" t="s">
        <v>19</v>
      </c>
      <c r="B14" s="16" t="s">
        <v>12</v>
      </c>
      <c r="C14" s="17">
        <v>8488.48</v>
      </c>
      <c r="D14" s="18">
        <v>18.66</v>
      </c>
      <c r="E14" s="18">
        <f>F14*E21</f>
        <v>2138.5</v>
      </c>
      <c r="F14" s="18">
        <v>4.7</v>
      </c>
    </row>
    <row r="15" spans="1:9" ht="15.75">
      <c r="A15" s="14" t="s">
        <v>23</v>
      </c>
      <c r="B15" s="16" t="s">
        <v>13</v>
      </c>
      <c r="C15" s="17">
        <v>2019.46</v>
      </c>
      <c r="D15" s="18">
        <v>4.4400000000000004</v>
      </c>
      <c r="E15" s="18">
        <v>36.4</v>
      </c>
      <c r="F15" s="18">
        <v>0.08</v>
      </c>
    </row>
    <row r="16" spans="1:9" ht="15.75">
      <c r="A16" s="14" t="s">
        <v>24</v>
      </c>
      <c r="B16" s="16" t="s">
        <v>10</v>
      </c>
      <c r="C16" s="17">
        <v>2320.9699999999998</v>
      </c>
      <c r="D16" s="18">
        <v>5.0999999999999996</v>
      </c>
      <c r="E16" s="18">
        <v>2083.9</v>
      </c>
      <c r="F16" s="18">
        <v>4.58</v>
      </c>
    </row>
    <row r="17" spans="1:6" ht="15.75">
      <c r="A17" s="14" t="s">
        <v>20</v>
      </c>
      <c r="B17" s="16" t="s">
        <v>14</v>
      </c>
      <c r="C17" s="17">
        <v>935.78</v>
      </c>
      <c r="D17" s="18">
        <v>2.0499999999999998</v>
      </c>
      <c r="E17" s="18">
        <v>2352.35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19929.57</v>
      </c>
      <c r="D18" s="18">
        <v>43.8</v>
      </c>
      <c r="E18" s="18">
        <f>SUM(E13:E17)</f>
        <v>9541.35</v>
      </c>
      <c r="F18" s="18">
        <v>20.97</v>
      </c>
    </row>
    <row r="19" spans="1:6" ht="15.75">
      <c r="A19" s="19" t="s">
        <v>22</v>
      </c>
      <c r="B19" s="16" t="s">
        <v>16</v>
      </c>
      <c r="C19" s="17">
        <f>C18*0.1</f>
        <v>1992.9570000000001</v>
      </c>
      <c r="D19" s="18">
        <f>D18*0.1</f>
        <v>4.38</v>
      </c>
      <c r="E19" s="18">
        <f>E18*0.1</f>
        <v>954.1350000000001</v>
      </c>
      <c r="F19" s="18">
        <v>2.1</v>
      </c>
    </row>
    <row r="20" spans="1:6" ht="15.75">
      <c r="A20" s="19"/>
      <c r="B20" s="14" t="s">
        <v>27</v>
      </c>
      <c r="C20" s="20">
        <f>C18+C19</f>
        <v>21922.526999999998</v>
      </c>
      <c r="D20" s="20">
        <f>D18+D19</f>
        <v>48.18</v>
      </c>
      <c r="E20" s="20">
        <f>E18+E19</f>
        <v>10495.485000000001</v>
      </c>
      <c r="F20" s="20">
        <f>F18+F19</f>
        <v>23.07</v>
      </c>
    </row>
    <row r="21" spans="1:6" ht="15.75">
      <c r="A21" s="19"/>
      <c r="B21" s="16" t="s">
        <v>28</v>
      </c>
      <c r="C21" s="17">
        <v>455</v>
      </c>
      <c r="D21" s="18"/>
      <c r="E21" s="21">
        <v>455</v>
      </c>
      <c r="F21" s="18"/>
    </row>
    <row r="22" spans="1:6" ht="15.75">
      <c r="A22" s="14"/>
      <c r="B22" s="13" t="s">
        <v>17</v>
      </c>
      <c r="C22" s="13"/>
      <c r="D22" s="22">
        <f>D20*0.2</f>
        <v>9.636000000000001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57.816000000000003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8.75">
      <c r="A25" s="28"/>
      <c r="B25" s="28"/>
      <c r="C25" s="6"/>
      <c r="D25" s="6"/>
      <c r="E25" s="7"/>
      <c r="F25" s="5"/>
    </row>
    <row r="26" spans="1:6" ht="15.75">
      <c r="A26" s="32" t="s">
        <v>36</v>
      </c>
      <c r="B26" s="32"/>
      <c r="C26" s="8"/>
      <c r="D26" s="8"/>
      <c r="E26" s="3"/>
    </row>
    <row r="27" spans="1:6" ht="15.75">
      <c r="A27" s="32"/>
      <c r="B27" s="32"/>
      <c r="C27" s="4"/>
      <c r="D27" s="27" t="s">
        <v>37</v>
      </c>
      <c r="E27" s="27"/>
    </row>
    <row r="28" spans="1:6" ht="15.75">
      <c r="A28" s="32"/>
      <c r="B28" s="32"/>
      <c r="C28" s="8"/>
      <c r="D28" s="27"/>
      <c r="E28" s="27"/>
    </row>
    <row r="29" spans="1:6" ht="15.75">
      <c r="A29" s="23"/>
      <c r="B29" s="23"/>
      <c r="C29" s="23"/>
      <c r="D29" s="23"/>
      <c r="E29" s="23"/>
    </row>
  </sheetData>
  <mergeCells count="15">
    <mergeCell ref="A6:F6"/>
    <mergeCell ref="A26:B28"/>
    <mergeCell ref="D27:E28"/>
    <mergeCell ref="A1:E1"/>
    <mergeCell ref="A2:F2"/>
    <mergeCell ref="A3:F3"/>
    <mergeCell ref="A4:F4"/>
    <mergeCell ref="A5:F5"/>
    <mergeCell ref="A25:B2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opLeftCell="A7" workbookViewId="0">
      <selection activeCell="D25" sqref="D25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5.75">
      <c r="A1" s="40"/>
      <c r="B1" s="40"/>
      <c r="C1" s="40"/>
      <c r="D1" s="40"/>
      <c r="E1" s="40"/>
      <c r="F1" s="23"/>
    </row>
    <row r="2" spans="1:9" ht="17.25" customHeight="1">
      <c r="A2" s="36" t="s">
        <v>43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38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30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15784.16</v>
      </c>
      <c r="D13" s="14">
        <v>17.350000000000001</v>
      </c>
      <c r="E13" s="14">
        <v>5860.4</v>
      </c>
      <c r="F13" s="14">
        <v>6.44</v>
      </c>
    </row>
    <row r="14" spans="1:9" ht="15.75">
      <c r="A14" s="14" t="s">
        <v>19</v>
      </c>
      <c r="B14" s="16" t="s">
        <v>12</v>
      </c>
      <c r="C14" s="17">
        <v>21221.200000000001</v>
      </c>
      <c r="D14" s="18">
        <v>23.31</v>
      </c>
      <c r="E14" s="18">
        <v>4277</v>
      </c>
      <c r="F14" s="18">
        <v>4.7</v>
      </c>
    </row>
    <row r="15" spans="1:9" ht="15.75">
      <c r="A15" s="14" t="s">
        <v>23</v>
      </c>
      <c r="B15" s="16" t="s">
        <v>13</v>
      </c>
      <c r="C15" s="17">
        <v>5045.26</v>
      </c>
      <c r="D15" s="18">
        <v>5.54</v>
      </c>
      <c r="E15" s="18">
        <v>72.8</v>
      </c>
      <c r="F15" s="18">
        <v>0.08</v>
      </c>
    </row>
    <row r="16" spans="1:9" ht="15.75">
      <c r="A16" s="14" t="s">
        <v>24</v>
      </c>
      <c r="B16" s="16" t="s">
        <v>10</v>
      </c>
      <c r="C16" s="17">
        <v>5493.17</v>
      </c>
      <c r="D16" s="18">
        <v>6.04</v>
      </c>
      <c r="E16" s="18">
        <v>4167.8</v>
      </c>
      <c r="F16" s="18">
        <v>4.58</v>
      </c>
    </row>
    <row r="17" spans="1:6" ht="15.75">
      <c r="A17" s="14" t="s">
        <v>20</v>
      </c>
      <c r="B17" s="16" t="s">
        <v>14</v>
      </c>
      <c r="C17" s="17">
        <v>2339.5300000000002</v>
      </c>
      <c r="D17" s="18">
        <v>2.58</v>
      </c>
      <c r="E17" s="18">
        <v>4704.7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49883.32</v>
      </c>
      <c r="D18" s="18">
        <f>SUM(D13:D17)</f>
        <v>54.819999999999993</v>
      </c>
      <c r="E18" s="18">
        <f>SUM(E13:E17)</f>
        <v>19082.7</v>
      </c>
      <c r="F18" s="18">
        <v>20.97</v>
      </c>
    </row>
    <row r="19" spans="1:6" ht="15.75">
      <c r="A19" s="19" t="s">
        <v>22</v>
      </c>
      <c r="B19" s="16" t="s">
        <v>16</v>
      </c>
      <c r="C19" s="17">
        <f>C18*0.1</f>
        <v>4988.3320000000003</v>
      </c>
      <c r="D19" s="18">
        <f>D18*0.1</f>
        <v>5.4819999999999993</v>
      </c>
      <c r="E19" s="18">
        <v>1908.27</v>
      </c>
      <c r="F19" s="18">
        <v>2.1</v>
      </c>
    </row>
    <row r="20" spans="1:6" ht="15.75">
      <c r="A20" s="19"/>
      <c r="B20" s="14" t="s">
        <v>27</v>
      </c>
      <c r="C20" s="20">
        <f>C18+C19</f>
        <v>54871.652000000002</v>
      </c>
      <c r="D20" s="20">
        <f>D18+D19</f>
        <v>60.301999999999992</v>
      </c>
      <c r="E20" s="20">
        <f>E18+E19</f>
        <v>20990.97</v>
      </c>
      <c r="F20" s="20">
        <f>F18+F19</f>
        <v>23.07</v>
      </c>
    </row>
    <row r="21" spans="1:6" ht="15.75">
      <c r="A21" s="19"/>
      <c r="B21" s="16" t="s">
        <v>28</v>
      </c>
      <c r="C21" s="17">
        <v>910</v>
      </c>
      <c r="D21" s="18"/>
      <c r="E21" s="21">
        <v>910</v>
      </c>
      <c r="F21" s="18"/>
    </row>
    <row r="22" spans="1:6" ht="15.75">
      <c r="A22" s="14"/>
      <c r="B22" s="13" t="s">
        <v>17</v>
      </c>
      <c r="C22" s="13"/>
      <c r="D22" s="22">
        <v>12.06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72.361999999999995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8.75" customHeight="1">
      <c r="A25" s="32" t="s">
        <v>36</v>
      </c>
      <c r="B25" s="32"/>
      <c r="C25" s="8"/>
      <c r="D25" s="10"/>
      <c r="E25" s="3"/>
      <c r="F25" s="5"/>
    </row>
    <row r="26" spans="1:6" ht="15.75">
      <c r="A26" s="32"/>
      <c r="B26" s="32"/>
      <c r="C26" s="4"/>
      <c r="D26" s="27" t="s">
        <v>37</v>
      </c>
      <c r="E26" s="27"/>
    </row>
    <row r="27" spans="1:6" ht="15.75">
      <c r="A27" s="32"/>
      <c r="B27" s="32"/>
      <c r="C27" s="8"/>
      <c r="D27" s="27"/>
      <c r="E27" s="27"/>
    </row>
    <row r="28" spans="1:6" ht="15.75">
      <c r="A28" s="23"/>
      <c r="B28" s="23"/>
      <c r="C28" s="23"/>
      <c r="D28" s="23"/>
      <c r="E28" s="23"/>
    </row>
  </sheetData>
  <mergeCells count="14">
    <mergeCell ref="A6:F6"/>
    <mergeCell ref="A25:B27"/>
    <mergeCell ref="D26:E27"/>
    <mergeCell ref="A1:E1"/>
    <mergeCell ref="A2:F2"/>
    <mergeCell ref="A3:F3"/>
    <mergeCell ref="A4:F4"/>
    <mergeCell ref="A5:F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topLeftCell="A7" workbookViewId="0">
      <selection activeCell="A3" sqref="A3:F3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44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39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31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16435.32</v>
      </c>
      <c r="D13" s="14">
        <v>18.059999999999999</v>
      </c>
      <c r="E13" s="14">
        <v>5860.4</v>
      </c>
      <c r="F13" s="14">
        <v>6.44</v>
      </c>
    </row>
    <row r="14" spans="1:9" ht="15.75">
      <c r="A14" s="14" t="s">
        <v>19</v>
      </c>
      <c r="B14" s="16" t="s">
        <v>12</v>
      </c>
      <c r="C14" s="17">
        <v>21221.200000000001</v>
      </c>
      <c r="D14" s="18">
        <v>23.32</v>
      </c>
      <c r="E14" s="18">
        <v>4277</v>
      </c>
      <c r="F14" s="18">
        <v>4.7</v>
      </c>
    </row>
    <row r="15" spans="1:9" ht="15.75">
      <c r="A15" s="14" t="s">
        <v>23</v>
      </c>
      <c r="B15" s="16" t="s">
        <v>13</v>
      </c>
      <c r="C15" s="17">
        <v>5045.26</v>
      </c>
      <c r="D15" s="18">
        <v>5.54</v>
      </c>
      <c r="E15" s="18">
        <v>72.8</v>
      </c>
      <c r="F15" s="18">
        <v>0.08</v>
      </c>
    </row>
    <row r="16" spans="1:9" ht="15.75">
      <c r="A16" s="14" t="s">
        <v>24</v>
      </c>
      <c r="B16" s="16" t="s">
        <v>10</v>
      </c>
      <c r="C16" s="17">
        <v>5493.17</v>
      </c>
      <c r="D16" s="18">
        <v>6.04</v>
      </c>
      <c r="E16" s="18">
        <v>4167.8</v>
      </c>
      <c r="F16" s="18">
        <v>4.58</v>
      </c>
    </row>
    <row r="17" spans="1:6" ht="15.75">
      <c r="A17" s="14" t="s">
        <v>20</v>
      </c>
      <c r="B17" s="16" t="s">
        <v>14</v>
      </c>
      <c r="C17" s="17">
        <v>2339.5300000000002</v>
      </c>
      <c r="D17" s="18">
        <v>2.57</v>
      </c>
      <c r="E17" s="18">
        <v>4704.7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50534.48</v>
      </c>
      <c r="D18" s="18">
        <f>SUM(D13:D17)</f>
        <v>55.529999999999994</v>
      </c>
      <c r="E18" s="18">
        <f>SUM(E13:E17)</f>
        <v>19082.7</v>
      </c>
      <c r="F18" s="18">
        <v>20.97</v>
      </c>
    </row>
    <row r="19" spans="1:6" ht="15.75">
      <c r="A19" s="19" t="s">
        <v>22</v>
      </c>
      <c r="B19" s="16" t="s">
        <v>16</v>
      </c>
      <c r="C19" s="17">
        <f>C18*0.1</f>
        <v>5053.4480000000003</v>
      </c>
      <c r="D19" s="18">
        <f>D18*0.1</f>
        <v>5.5529999999999999</v>
      </c>
      <c r="E19" s="18">
        <v>1908.27</v>
      </c>
      <c r="F19" s="18">
        <v>2.1</v>
      </c>
    </row>
    <row r="20" spans="1:6" ht="15.75">
      <c r="A20" s="19"/>
      <c r="B20" s="14" t="s">
        <v>27</v>
      </c>
      <c r="C20" s="20">
        <f>C18+C19</f>
        <v>55587.928</v>
      </c>
      <c r="D20" s="20">
        <f>D18+D19</f>
        <v>61.082999999999991</v>
      </c>
      <c r="E20" s="20">
        <f>E18+E19</f>
        <v>20990.97</v>
      </c>
      <c r="F20" s="20">
        <f>F18+F19</f>
        <v>23.07</v>
      </c>
    </row>
    <row r="21" spans="1:6" ht="15.75">
      <c r="A21" s="19"/>
      <c r="B21" s="16" t="s">
        <v>28</v>
      </c>
      <c r="C21" s="17">
        <v>910</v>
      </c>
      <c r="D21" s="18"/>
      <c r="E21" s="21">
        <v>910</v>
      </c>
      <c r="F21" s="18"/>
    </row>
    <row r="22" spans="1:6" ht="15.75">
      <c r="A22" s="14"/>
      <c r="B22" s="13" t="s">
        <v>17</v>
      </c>
      <c r="C22" s="13"/>
      <c r="D22" s="22">
        <f>D20*0.2</f>
        <v>12.2166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73.299599999999998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5.75">
      <c r="A25" s="32" t="s">
        <v>36</v>
      </c>
      <c r="B25" s="32"/>
      <c r="C25" s="8"/>
      <c r="D25" s="8"/>
      <c r="E25" s="3"/>
      <c r="F25" s="23"/>
    </row>
    <row r="26" spans="1:6" ht="15.75">
      <c r="A26" s="32"/>
      <c r="B26" s="32"/>
      <c r="C26" s="4"/>
      <c r="D26" s="27" t="s">
        <v>37</v>
      </c>
      <c r="E26" s="27"/>
      <c r="F26" s="23"/>
    </row>
    <row r="27" spans="1:6" ht="15.75">
      <c r="A27" s="32"/>
      <c r="B27" s="32"/>
      <c r="C27" s="8"/>
      <c r="D27" s="27"/>
      <c r="E27" s="27"/>
      <c r="F27" s="23"/>
    </row>
    <row r="28" spans="1:6" ht="15.75">
      <c r="A28" s="23"/>
      <c r="B28" s="23"/>
      <c r="C28" s="23"/>
      <c r="D28" s="23"/>
      <c r="E28" s="23"/>
      <c r="F28" s="23"/>
    </row>
    <row r="29" spans="1:6" ht="15.75">
      <c r="A29" s="23"/>
      <c r="B29" s="23"/>
      <c r="C29" s="23"/>
      <c r="D29" s="23"/>
      <c r="E29" s="23"/>
      <c r="F29" s="23"/>
    </row>
    <row r="30" spans="1:6" ht="15.75">
      <c r="A30" s="23"/>
      <c r="B30" s="23"/>
      <c r="C30" s="23"/>
      <c r="D30" s="23"/>
      <c r="E30" s="23"/>
      <c r="F30" s="23"/>
    </row>
    <row r="31" spans="1:6" ht="15.75">
      <c r="A31" s="23"/>
      <c r="B31" s="23"/>
      <c r="C31" s="23"/>
      <c r="D31" s="23"/>
      <c r="E31" s="23"/>
      <c r="F31" s="23"/>
    </row>
    <row r="32" spans="1:6" ht="15.75">
      <c r="A32" s="23"/>
      <c r="B32" s="23"/>
      <c r="C32" s="23"/>
      <c r="D32" s="23"/>
      <c r="E32" s="23"/>
      <c r="F32" s="23"/>
    </row>
    <row r="33" spans="1:6" ht="15.75">
      <c r="A33" s="23"/>
      <c r="B33" s="23"/>
      <c r="C33" s="23"/>
      <c r="D33" s="23"/>
      <c r="E33" s="23"/>
      <c r="F33" s="23"/>
    </row>
    <row r="34" spans="1:6" ht="15.75">
      <c r="A34" s="23"/>
      <c r="B34" s="23"/>
      <c r="C34" s="23"/>
      <c r="D34" s="23"/>
      <c r="E34" s="23"/>
      <c r="F34" s="23"/>
    </row>
    <row r="35" spans="1:6" ht="15.75">
      <c r="A35" s="23"/>
      <c r="B35" s="23"/>
      <c r="C35" s="23"/>
      <c r="D35" s="23"/>
      <c r="E35" s="23"/>
      <c r="F35" s="23"/>
    </row>
  </sheetData>
  <mergeCells count="14">
    <mergeCell ref="A6:F6"/>
    <mergeCell ref="A25:B27"/>
    <mergeCell ref="D26:E27"/>
    <mergeCell ref="A1:E1"/>
    <mergeCell ref="A2:F2"/>
    <mergeCell ref="A3:F3"/>
    <mergeCell ref="A4:F4"/>
    <mergeCell ref="A5:F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A3" sqref="A3:F3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45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39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41"/>
      <c r="B6" s="41"/>
      <c r="C6" s="41"/>
      <c r="D6" s="41"/>
      <c r="E6" s="41"/>
      <c r="F6" s="41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32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6060.14</v>
      </c>
      <c r="D13" s="14">
        <v>13.32</v>
      </c>
      <c r="E13" s="14">
        <f>F13*E21</f>
        <v>2930.2000000000003</v>
      </c>
      <c r="F13" s="14">
        <v>6.44</v>
      </c>
    </row>
    <row r="14" spans="1:9" ht="15.75">
      <c r="A14" s="14" t="s">
        <v>19</v>
      </c>
      <c r="B14" s="16" t="s">
        <v>12</v>
      </c>
      <c r="C14" s="17">
        <v>8488.48</v>
      </c>
      <c r="D14" s="18">
        <v>18.66</v>
      </c>
      <c r="E14" s="18">
        <f>F14*E21</f>
        <v>2138.5</v>
      </c>
      <c r="F14" s="18">
        <v>4.7</v>
      </c>
    </row>
    <row r="15" spans="1:9" ht="15.75">
      <c r="A15" s="14" t="s">
        <v>23</v>
      </c>
      <c r="B15" s="16" t="s">
        <v>13</v>
      </c>
      <c r="C15" s="17">
        <v>2019.26</v>
      </c>
      <c r="D15" s="18">
        <v>4.4400000000000004</v>
      </c>
      <c r="E15" s="18">
        <v>36.4</v>
      </c>
      <c r="F15" s="18">
        <v>0.08</v>
      </c>
    </row>
    <row r="16" spans="1:9" ht="15.75">
      <c r="A16" s="14" t="s">
        <v>24</v>
      </c>
      <c r="B16" s="16" t="s">
        <v>10</v>
      </c>
      <c r="C16" s="17">
        <v>2320.9699999999998</v>
      </c>
      <c r="D16" s="18">
        <v>5.0999999999999996</v>
      </c>
      <c r="E16" s="18">
        <v>2083.9</v>
      </c>
      <c r="F16" s="18">
        <v>4.58</v>
      </c>
    </row>
    <row r="17" spans="1:6" ht="15.75">
      <c r="A17" s="14" t="s">
        <v>20</v>
      </c>
      <c r="B17" s="16" t="s">
        <v>14</v>
      </c>
      <c r="C17" s="17">
        <v>935.78</v>
      </c>
      <c r="D17" s="18">
        <v>2.0499999999999998</v>
      </c>
      <c r="E17" s="18">
        <v>2352.35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19824.629999999997</v>
      </c>
      <c r="D18" s="18">
        <f>SUM(D13:D17)</f>
        <v>43.57</v>
      </c>
      <c r="E18" s="18">
        <f>SUM(E13:E17)</f>
        <v>9541.35</v>
      </c>
      <c r="F18" s="18">
        <v>20.97</v>
      </c>
    </row>
    <row r="19" spans="1:6" ht="15.75">
      <c r="A19" s="19" t="s">
        <v>22</v>
      </c>
      <c r="B19" s="16" t="s">
        <v>16</v>
      </c>
      <c r="C19" s="25">
        <f>C18*0.1</f>
        <v>1982.4629999999997</v>
      </c>
      <c r="D19" s="18">
        <f>D18*0.1</f>
        <v>4.3570000000000002</v>
      </c>
      <c r="E19" s="18">
        <f>E18*0.1</f>
        <v>954.1350000000001</v>
      </c>
      <c r="F19" s="18">
        <v>2.1</v>
      </c>
    </row>
    <row r="20" spans="1:6" ht="15.75">
      <c r="A20" s="19"/>
      <c r="B20" s="14" t="s">
        <v>27</v>
      </c>
      <c r="C20" s="20">
        <f>C18+C19</f>
        <v>21807.092999999997</v>
      </c>
      <c r="D20" s="20">
        <f>D18+D19</f>
        <v>47.927</v>
      </c>
      <c r="E20" s="20">
        <f>E18+E19</f>
        <v>10495.485000000001</v>
      </c>
      <c r="F20" s="20">
        <f>F18+F19</f>
        <v>23.07</v>
      </c>
    </row>
    <row r="21" spans="1:6" ht="15.75">
      <c r="A21" s="19"/>
      <c r="B21" s="16" t="s">
        <v>28</v>
      </c>
      <c r="C21" s="17">
        <v>455</v>
      </c>
      <c r="D21" s="18"/>
      <c r="E21" s="21">
        <v>455</v>
      </c>
      <c r="F21" s="18"/>
    </row>
    <row r="22" spans="1:6" ht="15.75">
      <c r="A22" s="14"/>
      <c r="B22" s="13" t="s">
        <v>17</v>
      </c>
      <c r="C22" s="13"/>
      <c r="D22" s="22">
        <f>D20*0.2</f>
        <v>9.5853999999999999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57.5124</v>
      </c>
      <c r="E23" s="22"/>
      <c r="F23" s="22">
        <f>F20+F22</f>
        <v>27.684000000000001</v>
      </c>
    </row>
    <row r="24" spans="1:6" ht="18.75">
      <c r="A24" s="5"/>
      <c r="B24" s="5"/>
      <c r="C24" s="9"/>
      <c r="D24" s="5"/>
      <c r="E24" s="5"/>
      <c r="F24" s="5"/>
    </row>
    <row r="25" spans="1:6" ht="18.75" customHeight="1">
      <c r="A25" s="32" t="s">
        <v>36</v>
      </c>
      <c r="B25" s="32"/>
      <c r="C25" s="8"/>
      <c r="D25" s="8"/>
      <c r="E25" s="3"/>
      <c r="F25" s="5"/>
    </row>
    <row r="26" spans="1:6" ht="15.75">
      <c r="A26" s="32"/>
      <c r="B26" s="32"/>
      <c r="C26" s="4"/>
      <c r="D26" s="27" t="s">
        <v>37</v>
      </c>
      <c r="E26" s="27"/>
    </row>
    <row r="27" spans="1:6" ht="15.75">
      <c r="A27" s="32"/>
      <c r="B27" s="32"/>
      <c r="C27" s="8"/>
      <c r="D27" s="27"/>
      <c r="E27" s="27"/>
    </row>
  </sheetData>
  <mergeCells count="14">
    <mergeCell ref="A6:F6"/>
    <mergeCell ref="A25:B27"/>
    <mergeCell ref="D26:E27"/>
    <mergeCell ref="A1:E1"/>
    <mergeCell ref="A2:F2"/>
    <mergeCell ref="A3:F3"/>
    <mergeCell ref="A4:F4"/>
    <mergeCell ref="A5:F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" sqref="A3:F3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46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39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41"/>
      <c r="B6" s="41"/>
      <c r="C6" s="41"/>
      <c r="D6" s="41"/>
      <c r="E6" s="41"/>
      <c r="F6" s="41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33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5752.36</v>
      </c>
      <c r="D13" s="14">
        <v>12.64</v>
      </c>
      <c r="E13" s="14">
        <f>F13*E21</f>
        <v>2930.2000000000003</v>
      </c>
      <c r="F13" s="14">
        <v>6.44</v>
      </c>
    </row>
    <row r="14" spans="1:9" ht="15.75">
      <c r="A14" s="14" t="s">
        <v>19</v>
      </c>
      <c r="B14" s="16" t="s">
        <v>12</v>
      </c>
      <c r="C14" s="17">
        <v>12732.72</v>
      </c>
      <c r="D14" s="18">
        <v>27.98</v>
      </c>
      <c r="E14" s="18">
        <f>F14*E21</f>
        <v>2138.5</v>
      </c>
      <c r="F14" s="18">
        <v>4.7</v>
      </c>
    </row>
    <row r="15" spans="1:9" ht="15.75">
      <c r="A15" s="14" t="s">
        <v>23</v>
      </c>
      <c r="B15" s="16" t="s">
        <v>13</v>
      </c>
      <c r="C15" s="17">
        <v>3028.89</v>
      </c>
      <c r="D15" s="18">
        <v>6.66</v>
      </c>
      <c r="E15" s="18">
        <v>36.4</v>
      </c>
      <c r="F15" s="18">
        <v>0.08</v>
      </c>
    </row>
    <row r="16" spans="1:9" ht="15.75">
      <c r="A16" s="14" t="s">
        <v>24</v>
      </c>
      <c r="B16" s="16" t="s">
        <v>10</v>
      </c>
      <c r="C16" s="17">
        <v>3295.89</v>
      </c>
      <c r="D16" s="18">
        <v>7.24</v>
      </c>
      <c r="E16" s="18">
        <v>2083.9</v>
      </c>
      <c r="F16" s="18">
        <v>4.58</v>
      </c>
    </row>
    <row r="17" spans="1:6" ht="15.75">
      <c r="A17" s="14" t="s">
        <v>20</v>
      </c>
      <c r="B17" s="16" t="s">
        <v>14</v>
      </c>
      <c r="C17" s="17">
        <v>1403.65</v>
      </c>
      <c r="D17" s="18">
        <v>3.09</v>
      </c>
      <c r="E17" s="18">
        <v>2352.35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26213.51</v>
      </c>
      <c r="D18" s="18">
        <f>SUM(D13:D17)</f>
        <v>57.61</v>
      </c>
      <c r="E18" s="18">
        <f>SUM(E13:E17)</f>
        <v>9541.35</v>
      </c>
      <c r="F18" s="18">
        <v>20.97</v>
      </c>
    </row>
    <row r="19" spans="1:6" ht="15.75">
      <c r="A19" s="19" t="s">
        <v>22</v>
      </c>
      <c r="B19" s="16" t="s">
        <v>16</v>
      </c>
      <c r="C19" s="25">
        <f>C18*0.1</f>
        <v>2621.3510000000001</v>
      </c>
      <c r="D19" s="18">
        <f>D18*0.1</f>
        <v>5.7610000000000001</v>
      </c>
      <c r="E19" s="18">
        <f>E18*0.1</f>
        <v>954.1350000000001</v>
      </c>
      <c r="F19" s="18">
        <v>2.1</v>
      </c>
    </row>
    <row r="20" spans="1:6" ht="15.75">
      <c r="A20" s="19"/>
      <c r="B20" s="14" t="s">
        <v>27</v>
      </c>
      <c r="C20" s="20">
        <f>C18+C19</f>
        <v>28834.860999999997</v>
      </c>
      <c r="D20" s="20">
        <f>D18+D19</f>
        <v>63.371000000000002</v>
      </c>
      <c r="E20" s="20">
        <f>E18+E19</f>
        <v>10495.485000000001</v>
      </c>
      <c r="F20" s="20">
        <f>F18+F19</f>
        <v>23.07</v>
      </c>
    </row>
    <row r="21" spans="1:6" ht="15.75">
      <c r="A21" s="19"/>
      <c r="B21" s="16" t="s">
        <v>28</v>
      </c>
      <c r="C21" s="17">
        <v>455</v>
      </c>
      <c r="D21" s="18"/>
      <c r="E21" s="21">
        <v>455</v>
      </c>
      <c r="F21" s="18"/>
    </row>
    <row r="22" spans="1:6" ht="15.75">
      <c r="A22" s="14"/>
      <c r="B22" s="13" t="s">
        <v>17</v>
      </c>
      <c r="C22" s="13"/>
      <c r="D22" s="22">
        <f>D20*0.2</f>
        <v>12.674200000000001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76.045200000000008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8.75">
      <c r="A25" s="28"/>
      <c r="B25" s="28"/>
      <c r="C25" s="6"/>
      <c r="D25" s="6"/>
      <c r="E25" s="7"/>
      <c r="F25" s="5"/>
    </row>
    <row r="26" spans="1:6" ht="15.75">
      <c r="A26" s="4"/>
      <c r="B26" s="4"/>
      <c r="C26" s="4"/>
      <c r="D26" s="4"/>
      <c r="E26" s="3"/>
    </row>
    <row r="27" spans="1:6" ht="15.75" customHeight="1">
      <c r="A27" s="32" t="s">
        <v>36</v>
      </c>
      <c r="B27" s="32"/>
      <c r="C27" s="8"/>
      <c r="D27" s="8"/>
      <c r="E27" s="3"/>
    </row>
    <row r="28" spans="1:6" ht="15.75">
      <c r="A28" s="32"/>
      <c r="B28" s="32"/>
      <c r="C28" s="4"/>
      <c r="D28" s="27" t="s">
        <v>37</v>
      </c>
      <c r="E28" s="27"/>
    </row>
    <row r="29" spans="1:6" ht="15.75">
      <c r="A29" s="32"/>
      <c r="B29" s="32"/>
      <c r="C29" s="8"/>
      <c r="D29" s="27"/>
      <c r="E29" s="27"/>
    </row>
  </sheetData>
  <mergeCells count="15">
    <mergeCell ref="A6:F6"/>
    <mergeCell ref="A27:B29"/>
    <mergeCell ref="D28:E29"/>
    <mergeCell ref="A1:E1"/>
    <mergeCell ref="A2:F2"/>
    <mergeCell ref="A3:F3"/>
    <mergeCell ref="A4:F4"/>
    <mergeCell ref="A5:F5"/>
    <mergeCell ref="A25:B2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topLeftCell="A10" workbookViewId="0">
      <selection activeCell="A25" sqref="A25:E27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47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39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34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77046.12</v>
      </c>
      <c r="D13" s="14">
        <v>21.2</v>
      </c>
      <c r="E13" s="14">
        <v>23409.4</v>
      </c>
      <c r="F13" s="14">
        <v>6.44</v>
      </c>
    </row>
    <row r="14" spans="1:9" ht="15.75">
      <c r="A14" s="14" t="s">
        <v>19</v>
      </c>
      <c r="B14" s="16" t="s">
        <v>12</v>
      </c>
      <c r="C14" s="17">
        <v>134635.59</v>
      </c>
      <c r="D14" s="18">
        <v>37.04</v>
      </c>
      <c r="E14" s="18">
        <v>17084.5</v>
      </c>
      <c r="F14" s="18">
        <v>4.7</v>
      </c>
    </row>
    <row r="15" spans="1:9" ht="15.75">
      <c r="A15" s="14" t="s">
        <v>23</v>
      </c>
      <c r="B15" s="16" t="s">
        <v>13</v>
      </c>
      <c r="C15" s="17">
        <v>31550.95</v>
      </c>
      <c r="D15" s="18">
        <v>8.68</v>
      </c>
      <c r="E15" s="18">
        <v>290.8</v>
      </c>
      <c r="F15" s="18">
        <v>0.08</v>
      </c>
    </row>
    <row r="16" spans="1:9" ht="15.75">
      <c r="A16" s="14" t="s">
        <v>24</v>
      </c>
      <c r="B16" s="16" t="s">
        <v>10</v>
      </c>
      <c r="C16" s="26">
        <v>23567.74</v>
      </c>
      <c r="D16" s="18">
        <v>6.48</v>
      </c>
      <c r="E16" s="18">
        <v>16648.3</v>
      </c>
      <c r="F16" s="18">
        <v>4.58</v>
      </c>
    </row>
    <row r="17" spans="1:6" ht="15.75">
      <c r="A17" s="14" t="s">
        <v>20</v>
      </c>
      <c r="B17" s="16" t="s">
        <v>14</v>
      </c>
      <c r="C17" s="17">
        <v>13676.2</v>
      </c>
      <c r="D17" s="18">
        <v>3.76</v>
      </c>
      <c r="E17" s="18">
        <v>18792.95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280476.60000000003</v>
      </c>
      <c r="D18" s="18">
        <f>SUM(D13:D17)</f>
        <v>77.16</v>
      </c>
      <c r="E18" s="18">
        <f>SUM(E13:E17)</f>
        <v>76225.95</v>
      </c>
      <c r="F18" s="18">
        <v>20.97</v>
      </c>
    </row>
    <row r="19" spans="1:6" ht="15.75">
      <c r="A19" s="19" t="s">
        <v>22</v>
      </c>
      <c r="B19" s="16" t="s">
        <v>16</v>
      </c>
      <c r="C19" s="17">
        <f>C18*0.1</f>
        <v>28047.660000000003</v>
      </c>
      <c r="D19" s="18">
        <f>D18*0.1</f>
        <v>7.7160000000000002</v>
      </c>
      <c r="E19" s="18">
        <f>E18*0.1</f>
        <v>7622.5950000000003</v>
      </c>
      <c r="F19" s="18">
        <v>2.1</v>
      </c>
    </row>
    <row r="20" spans="1:6" ht="15.75">
      <c r="A20" s="19"/>
      <c r="B20" s="14" t="s">
        <v>27</v>
      </c>
      <c r="C20" s="20">
        <f>C18+C19</f>
        <v>308524.26</v>
      </c>
      <c r="D20" s="20">
        <f>D18+D19</f>
        <v>84.875999999999991</v>
      </c>
      <c r="E20" s="20">
        <f>E18+E19</f>
        <v>83848.544999999998</v>
      </c>
      <c r="F20" s="20">
        <f>F18+F19</f>
        <v>23.07</v>
      </c>
    </row>
    <row r="21" spans="1:6" ht="15.75">
      <c r="A21" s="19"/>
      <c r="B21" s="16" t="s">
        <v>28</v>
      </c>
      <c r="C21" s="17">
        <v>3635</v>
      </c>
      <c r="D21" s="18"/>
      <c r="E21" s="21">
        <v>3635</v>
      </c>
      <c r="F21" s="18"/>
    </row>
    <row r="22" spans="1:6" ht="15.75">
      <c r="A22" s="14"/>
      <c r="B22" s="13" t="s">
        <v>17</v>
      </c>
      <c r="C22" s="13"/>
      <c r="D22" s="22">
        <f>D20*0.2</f>
        <v>16.975199999999997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101.85119999999999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5.75" customHeight="1">
      <c r="A25" s="32" t="s">
        <v>36</v>
      </c>
      <c r="B25" s="32"/>
      <c r="C25" s="8"/>
      <c r="D25" s="8"/>
      <c r="E25" s="3"/>
      <c r="F25" s="23"/>
    </row>
    <row r="26" spans="1:6" ht="15.75">
      <c r="A26" s="32"/>
      <c r="B26" s="32"/>
      <c r="C26" s="4"/>
      <c r="D26" s="27" t="s">
        <v>37</v>
      </c>
      <c r="E26" s="27"/>
    </row>
    <row r="27" spans="1:6" ht="15.75">
      <c r="A27" s="32"/>
      <c r="B27" s="32"/>
      <c r="C27" s="8"/>
      <c r="D27" s="27"/>
      <c r="E27" s="27"/>
    </row>
  </sheetData>
  <mergeCells count="14">
    <mergeCell ref="A6:F6"/>
    <mergeCell ref="A25:B27"/>
    <mergeCell ref="D26:E27"/>
    <mergeCell ref="A1:E1"/>
    <mergeCell ref="A2:F2"/>
    <mergeCell ref="A3:F3"/>
    <mergeCell ref="A4:F4"/>
    <mergeCell ref="A5:F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workbookViewId="0">
      <selection activeCell="A7" sqref="A1:A1048576"/>
    </sheetView>
  </sheetViews>
  <sheetFormatPr defaultRowHeight="15"/>
  <cols>
    <col min="1" max="1" width="4.85546875" customWidth="1"/>
    <col min="2" max="2" width="36.140625" customWidth="1"/>
    <col min="3" max="3" width="19.5703125" customWidth="1"/>
    <col min="4" max="4" width="17.140625" customWidth="1"/>
    <col min="5" max="5" width="21" customWidth="1"/>
    <col min="6" max="6" width="21.42578125" customWidth="1"/>
  </cols>
  <sheetData>
    <row r="1" spans="1:9" ht="18.75">
      <c r="A1" s="35"/>
      <c r="B1" s="35"/>
      <c r="C1" s="35"/>
      <c r="D1" s="35"/>
      <c r="E1" s="35"/>
    </row>
    <row r="2" spans="1:9" ht="17.25" customHeight="1">
      <c r="A2" s="36" t="s">
        <v>48</v>
      </c>
      <c r="B2" s="36"/>
      <c r="C2" s="36"/>
      <c r="D2" s="36"/>
      <c r="E2" s="36"/>
      <c r="F2" s="36"/>
    </row>
    <row r="3" spans="1:9" ht="16.5" customHeight="1">
      <c r="A3" s="37" t="s">
        <v>25</v>
      </c>
      <c r="B3" s="37"/>
      <c r="C3" s="37"/>
      <c r="D3" s="37"/>
      <c r="E3" s="37"/>
      <c r="F3" s="37"/>
    </row>
    <row r="4" spans="1:9" ht="17.25" customHeight="1">
      <c r="A4" s="36" t="s">
        <v>40</v>
      </c>
      <c r="B4" s="36"/>
      <c r="C4" s="36"/>
      <c r="D4" s="36"/>
      <c r="E4" s="36"/>
      <c r="F4" s="36"/>
      <c r="G4" s="1"/>
      <c r="H4" s="2"/>
      <c r="I4" s="2"/>
    </row>
    <row r="5" spans="1:9" ht="17.25" customHeight="1">
      <c r="A5" s="38" t="s">
        <v>4</v>
      </c>
      <c r="B5" s="39"/>
      <c r="C5" s="39"/>
      <c r="D5" s="39"/>
      <c r="E5" s="39"/>
      <c r="F5" s="39"/>
      <c r="G5" s="1"/>
      <c r="H5" s="2"/>
      <c r="I5" s="2"/>
    </row>
    <row r="6" spans="1:9" ht="15.75" customHeight="1">
      <c r="A6" s="33"/>
      <c r="B6" s="33"/>
      <c r="C6" s="33"/>
      <c r="D6" s="33"/>
      <c r="E6" s="33"/>
      <c r="F6" s="33"/>
    </row>
    <row r="7" spans="1:9" ht="19.5" customHeight="1">
      <c r="A7" s="11"/>
      <c r="B7" s="33" t="s">
        <v>5</v>
      </c>
      <c r="C7" s="33"/>
      <c r="D7" s="33"/>
      <c r="E7" s="33"/>
      <c r="F7" s="33"/>
    </row>
    <row r="8" spans="1:9" ht="19.5" customHeight="1">
      <c r="A8" s="11"/>
      <c r="B8" s="33" t="s">
        <v>6</v>
      </c>
      <c r="C8" s="33"/>
      <c r="D8" s="33"/>
      <c r="E8" s="33"/>
      <c r="F8" s="33"/>
    </row>
    <row r="9" spans="1:9" ht="18" customHeight="1">
      <c r="A9" s="11"/>
      <c r="B9" s="33" t="s">
        <v>35</v>
      </c>
      <c r="C9" s="33"/>
      <c r="D9" s="33"/>
      <c r="E9" s="33"/>
      <c r="F9" s="33"/>
    </row>
    <row r="10" spans="1:9" ht="18.75" customHeight="1">
      <c r="A10" s="34"/>
      <c r="B10" s="34"/>
      <c r="C10" s="34"/>
      <c r="D10" s="34"/>
      <c r="E10" s="34"/>
      <c r="F10" s="34"/>
    </row>
    <row r="11" spans="1:9" ht="53.25" customHeight="1">
      <c r="A11" s="29" t="s">
        <v>0</v>
      </c>
      <c r="B11" s="31" t="s">
        <v>1</v>
      </c>
      <c r="C11" s="12" t="s">
        <v>2</v>
      </c>
      <c r="D11" s="12" t="s">
        <v>2</v>
      </c>
      <c r="E11" s="12" t="s">
        <v>3</v>
      </c>
      <c r="F11" s="12" t="s">
        <v>3</v>
      </c>
    </row>
    <row r="12" spans="1:9" ht="19.5" customHeight="1">
      <c r="A12" s="30"/>
      <c r="B12" s="30"/>
      <c r="C12" s="13" t="s">
        <v>26</v>
      </c>
      <c r="D12" s="13" t="s">
        <v>7</v>
      </c>
      <c r="E12" s="13" t="s">
        <v>26</v>
      </c>
      <c r="F12" s="13" t="s">
        <v>7</v>
      </c>
    </row>
    <row r="13" spans="1:9" ht="15.75">
      <c r="A13" s="14" t="s">
        <v>9</v>
      </c>
      <c r="B13" s="15" t="s">
        <v>11</v>
      </c>
      <c r="C13" s="14">
        <v>9388.6</v>
      </c>
      <c r="D13" s="14">
        <v>11.96</v>
      </c>
      <c r="E13" s="14">
        <f>F13*E21</f>
        <v>5055.4000000000005</v>
      </c>
      <c r="F13" s="14">
        <v>6.44</v>
      </c>
    </row>
    <row r="14" spans="1:9" ht="15.75">
      <c r="A14" s="14" t="s">
        <v>19</v>
      </c>
      <c r="B14" s="16" t="s">
        <v>12</v>
      </c>
      <c r="C14" s="17">
        <v>18157.05</v>
      </c>
      <c r="D14" s="18">
        <v>23.13</v>
      </c>
      <c r="E14" s="18">
        <f>F14*E21</f>
        <v>3689.5</v>
      </c>
      <c r="F14" s="18">
        <v>4.7</v>
      </c>
    </row>
    <row r="15" spans="1:9" ht="15.75">
      <c r="A15" s="14" t="s">
        <v>23</v>
      </c>
      <c r="B15" s="16" t="s">
        <v>13</v>
      </c>
      <c r="C15" s="17">
        <v>4553</v>
      </c>
      <c r="D15" s="18">
        <v>5.8</v>
      </c>
      <c r="E15" s="18">
        <v>62.8</v>
      </c>
      <c r="F15" s="18">
        <v>0.08</v>
      </c>
    </row>
    <row r="16" spans="1:9" ht="15.75">
      <c r="A16" s="14" t="s">
        <v>24</v>
      </c>
      <c r="B16" s="16" t="s">
        <v>10</v>
      </c>
      <c r="C16" s="17">
        <v>3744.45</v>
      </c>
      <c r="D16" s="18">
        <v>4.7699999999999996</v>
      </c>
      <c r="E16" s="18">
        <v>3595.3</v>
      </c>
      <c r="F16" s="18">
        <v>4.58</v>
      </c>
    </row>
    <row r="17" spans="1:6" ht="15.75">
      <c r="A17" s="14" t="s">
        <v>20</v>
      </c>
      <c r="B17" s="16" t="s">
        <v>14</v>
      </c>
      <c r="C17" s="17">
        <v>1664.2</v>
      </c>
      <c r="D17" s="18">
        <v>2.12</v>
      </c>
      <c r="E17" s="18">
        <v>4058.45</v>
      </c>
      <c r="F17" s="18">
        <v>5.17</v>
      </c>
    </row>
    <row r="18" spans="1:6" ht="15.75">
      <c r="A18" s="19" t="s">
        <v>21</v>
      </c>
      <c r="B18" s="16" t="s">
        <v>15</v>
      </c>
      <c r="C18" s="17">
        <f>SUM(C13:C17)</f>
        <v>37507.299999999996</v>
      </c>
      <c r="D18" s="18">
        <f>SUM(D13:D17)</f>
        <v>47.779999999999994</v>
      </c>
      <c r="E18" s="18">
        <f>SUM(E13:E17)</f>
        <v>16461.45</v>
      </c>
      <c r="F18" s="18">
        <v>20.97</v>
      </c>
    </row>
    <row r="19" spans="1:6" ht="15.75">
      <c r="A19" s="19" t="s">
        <v>22</v>
      </c>
      <c r="B19" s="16" t="s">
        <v>16</v>
      </c>
      <c r="C19" s="25">
        <f>C18*0.1</f>
        <v>3750.7299999999996</v>
      </c>
      <c r="D19" s="18">
        <f>D18*0.1</f>
        <v>4.7779999999999996</v>
      </c>
      <c r="E19" s="18">
        <f>E18*0.1</f>
        <v>1646.1450000000002</v>
      </c>
      <c r="F19" s="18">
        <v>2.1</v>
      </c>
    </row>
    <row r="20" spans="1:6" ht="15.75">
      <c r="A20" s="19"/>
      <c r="B20" s="14" t="s">
        <v>27</v>
      </c>
      <c r="C20" s="20">
        <f>C18+C19</f>
        <v>41258.03</v>
      </c>
      <c r="D20" s="20">
        <f>D18+D19</f>
        <v>52.557999999999993</v>
      </c>
      <c r="E20" s="20">
        <f>E18+E19</f>
        <v>18107.595000000001</v>
      </c>
      <c r="F20" s="20">
        <f>F18+F19</f>
        <v>23.07</v>
      </c>
    </row>
    <row r="21" spans="1:6" ht="15.75">
      <c r="A21" s="19"/>
      <c r="B21" s="16" t="s">
        <v>28</v>
      </c>
      <c r="C21" s="17">
        <v>785</v>
      </c>
      <c r="D21" s="18"/>
      <c r="E21" s="21">
        <v>785</v>
      </c>
      <c r="F21" s="18"/>
    </row>
    <row r="22" spans="1:6" ht="15.75">
      <c r="A22" s="14"/>
      <c r="B22" s="13" t="s">
        <v>17</v>
      </c>
      <c r="C22" s="13"/>
      <c r="D22" s="22">
        <f>D20*0.2</f>
        <v>10.5116</v>
      </c>
      <c r="E22" s="22"/>
      <c r="F22" s="22">
        <f>F20*0.2</f>
        <v>4.6139999999999999</v>
      </c>
    </row>
    <row r="23" spans="1:6" ht="15.75">
      <c r="A23" s="19"/>
      <c r="B23" s="12" t="s">
        <v>18</v>
      </c>
      <c r="C23" s="12"/>
      <c r="D23" s="22">
        <f>D20+D22</f>
        <v>63.069599999999994</v>
      </c>
      <c r="E23" s="22"/>
      <c r="F23" s="22">
        <f>F20+F22</f>
        <v>27.684000000000001</v>
      </c>
    </row>
    <row r="24" spans="1:6" ht="15.75">
      <c r="A24" s="23"/>
      <c r="B24" s="23"/>
      <c r="C24" s="24"/>
      <c r="D24" s="23"/>
      <c r="E24" s="23"/>
      <c r="F24" s="23"/>
    </row>
    <row r="25" spans="1:6" ht="18.75">
      <c r="A25" s="32" t="s">
        <v>36</v>
      </c>
      <c r="B25" s="32"/>
      <c r="C25" s="8"/>
      <c r="D25" s="8"/>
      <c r="E25" s="3"/>
      <c r="F25" s="5"/>
    </row>
    <row r="26" spans="1:6" ht="15.75" customHeight="1">
      <c r="A26" s="32"/>
      <c r="B26" s="32"/>
      <c r="C26" s="4"/>
      <c r="D26" s="27" t="s">
        <v>37</v>
      </c>
      <c r="E26" s="27"/>
    </row>
    <row r="27" spans="1:6" ht="15.75">
      <c r="A27" s="32"/>
      <c r="B27" s="32"/>
      <c r="C27" s="8"/>
      <c r="D27" s="27"/>
      <c r="E27" s="27"/>
    </row>
  </sheetData>
  <mergeCells count="14">
    <mergeCell ref="A6:F6"/>
    <mergeCell ref="A25:B27"/>
    <mergeCell ref="D26:E27"/>
    <mergeCell ref="A1:E1"/>
    <mergeCell ref="A2:F2"/>
    <mergeCell ref="A3:F3"/>
    <mergeCell ref="A4:F4"/>
    <mergeCell ref="A5:F5"/>
    <mergeCell ref="B7:F7"/>
    <mergeCell ref="B8:F8"/>
    <mergeCell ref="B9:F9"/>
    <mergeCell ref="A10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Кордишівка,Прушанка</vt:lpstr>
      <vt:lpstr>Пиковець,Пустоха</vt:lpstr>
      <vt:lpstr>Махаринці</vt:lpstr>
      <vt:lpstr>Сестринівка</vt:lpstr>
      <vt:lpstr>Рубанка,Флоріанівка</vt:lpstr>
      <vt:lpstr>Сокілець,Титусівка,Сигнал</vt:lpstr>
      <vt:lpstr>с.Козятин</vt:lpstr>
      <vt:lpstr>Іванківці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2021-05-27T04:44:48Z</dcterms:modified>
</cp:coreProperties>
</file>